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33" documentId="8_{E4A853D8-B6D0-4150-ADE4-207084FE080B}" xr6:coauthVersionLast="47" xr6:coauthVersionMax="47" xr10:uidLastSave="{43AE12CF-7022-4098-AE22-BD6B9F5E3618}"/>
  <bookViews>
    <workbookView xWindow="-108" yWindow="-108" windowWidth="23256" windowHeight="12456" xr2:uid="{00000000-000D-0000-FFFF-FFFF00000000}"/>
  </bookViews>
  <sheets>
    <sheet name="Variances" sheetId="1" r:id="rId1"/>
    <sheet name="Sheet1" sheetId="2" r:id="rId2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H24" i="1"/>
  <c r="H20" i="1"/>
  <c r="K20" i="1" s="1"/>
  <c r="H18" i="1"/>
  <c r="H16" i="1"/>
  <c r="L16" i="1" s="1"/>
  <c r="H14" i="1"/>
  <c r="L14" i="1" s="1"/>
  <c r="N14" i="1" s="1"/>
  <c r="H12" i="1"/>
  <c r="L12" i="1" s="1"/>
  <c r="M28" i="1"/>
  <c r="M26" i="1"/>
  <c r="M24" i="1"/>
  <c r="G28" i="1"/>
  <c r="G26" i="1"/>
  <c r="G24" i="1"/>
  <c r="G20" i="1"/>
  <c r="M20" i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K28" i="1"/>
  <c r="L26" i="1"/>
  <c r="N26" i="1" s="1"/>
  <c r="F22" i="1"/>
  <c r="D22" i="1"/>
  <c r="K18" i="1"/>
  <c r="K26" i="1"/>
  <c r="L18" i="1"/>
  <c r="N18" i="1" s="1"/>
  <c r="N28" i="1" l="1"/>
  <c r="K16" i="1"/>
  <c r="K14" i="1"/>
  <c r="K12" i="1"/>
  <c r="I22" i="1"/>
  <c r="J22" i="1"/>
  <c r="G22" i="1"/>
  <c r="M22" i="1" s="1"/>
  <c r="N10" i="1"/>
  <c r="H22" i="1"/>
  <c r="L20" i="1"/>
  <c r="N20" i="1" s="1"/>
  <c r="L22" i="1" l="1"/>
  <c r="K22" i="1"/>
</calcChain>
</file>

<file path=xl/sharedStrings.xml><?xml version="1.0" encoding="utf-8"?>
<sst xmlns="http://schemas.openxmlformats.org/spreadsheetml/2006/main" count="34" uniqueCount="27">
  <si>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</si>
  <si>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</si>
  <si>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</si>
  <si>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</si>
  <si>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</si>
  <si>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</si>
  <si>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</si>
  <si>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</si>
  <si>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</si>
  <si>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</si>
  <si>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</si>
  <si>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</si>
  <si>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</si>
  <si>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</si>
  <si>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</si>
  <si>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</si>
  <si>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</si>
  <si>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</si>
  <si>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</si>
  <si>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</si>
  <si>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</si>
  <si>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</si>
  <si>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Name of smaller authority: Parham Parish Council</t>
  </si>
  <si>
    <t>Donations total down from £150 to £50 / training costs down from £50 to £0/ contingency allowed £100 only spent £24 / travel expenses allowed £220 only spent £123</t>
  </si>
  <si>
    <t>The Precept was increased to enable £300 to go into general reserves as levels were nearing the minimum recommended threshold, £200 was included for the maintenance of fixed assets (following a spate of vandalism to the telephone kiosk) and an amount of £500 was added for the purchase of a new laptop for the clerk.</t>
  </si>
  <si>
    <t>Explanation required</t>
  </si>
  <si>
    <t>The council approved an increase in the clerk's hourly rate from SCP level 16 (£15.53) to SCP level 21 (£16.65) to reflect the clerk's 8 years of experience, in monetary terms this was an extra £380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</si>
</sst>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wrapText="1"/>
    </xf>
    <xf numFmtId="0" fontId="9" fillId="0" borderId="0" xfId="0" applyFont="1" applyFill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7" workbookViewId="0">
      <selection activeCell="M16" sqref="M16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6" x14ac:dyDescent="0.25">
      <c r="A2" s="23" t="s">
        <v>22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14</v>
      </c>
    </row>
    <row r="4" spans="1:15" ht="79.5" customHeight="1" x14ac:dyDescent="0.25">
      <c r="A4" s="31" t="s">
        <v>19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16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15</v>
      </c>
      <c r="O7" s="19" t="s">
        <v>20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17</v>
      </c>
      <c r="M8" s="18" t="s">
        <v>18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7" t="s">
        <v>2</v>
      </c>
      <c r="B10" s="27"/>
      <c r="C10" s="27"/>
      <c r="D10" s="7">
        <v>1988</v>
      </c>
      <c r="F10" s="7">
        <v>2593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55.8" thickBot="1" x14ac:dyDescent="0.3">
      <c r="A12" s="28" t="s">
        <v>12</v>
      </c>
      <c r="B12" s="29"/>
      <c r="C12" s="30"/>
      <c r="D12" s="7">
        <v>7375</v>
      </c>
      <c r="F12" s="7">
        <v>5823</v>
      </c>
      <c r="G12" s="4">
        <f>D12-F12</f>
        <v>1552</v>
      </c>
      <c r="H12" s="5">
        <f>IF((D12&gt;F12),(D12-F12)/F12,IF(D12&lt;F12,-(D12-F12)/F12,IF(D12=F12,0)))</f>
        <v>0.26652928043963592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1</v>
      </c>
      <c r="L12" s="3" t="str">
        <f>IF(H12&lt;15%, "NO","YES")</f>
        <v>YES</v>
      </c>
      <c r="M12" s="3" t="str">
        <f>IF(ABS(G12)&lt;100000, "NO","YES")</f>
        <v>NO</v>
      </c>
      <c r="N12" s="9" t="s">
        <v>25</v>
      </c>
      <c r="O12" s="34" t="s">
        <v>24</v>
      </c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26" t="s">
        <v>3</v>
      </c>
      <c r="B14" s="26"/>
      <c r="C14" s="26"/>
      <c r="D14" s="7">
        <v>145</v>
      </c>
      <c r="F14" s="7">
        <v>260</v>
      </c>
      <c r="G14" s="4">
        <f>D14-F14</f>
        <v>-115</v>
      </c>
      <c r="H14" s="5">
        <f>IF((D14&gt;F14),(D14-F14)/F14,IF(D14&lt;F14,-(D14-F14)/F14,IF(D14=F14,0)))</f>
        <v>0.44230769230769229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42" thickBot="1" x14ac:dyDescent="0.3">
      <c r="A16" s="26" t="s">
        <v>4</v>
      </c>
      <c r="B16" s="26"/>
      <c r="C16" s="26"/>
      <c r="D16" s="7">
        <v>4772</v>
      </c>
      <c r="F16" s="7">
        <v>4013</v>
      </c>
      <c r="G16" s="4">
        <f>D16-F16</f>
        <v>759</v>
      </c>
      <c r="H16" s="5">
        <f>IF((D16&gt;F16),(D16-F16)/F16,IF(D16&lt;F16,-(D16-F16)/F16,IF(D16=F16,0)))</f>
        <v>0.18913531024171443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">
        <v>25</v>
      </c>
      <c r="O16" s="34" t="s">
        <v>26</v>
      </c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14.4" thickBot="1" x14ac:dyDescent="0.3">
      <c r="A20" s="26" t="s">
        <v>13</v>
      </c>
      <c r="B20" s="26"/>
      <c r="C20" s="26"/>
      <c r="D20" s="7">
        <v>2235</v>
      </c>
      <c r="F20" s="7">
        <v>2675</v>
      </c>
      <c r="G20" s="4">
        <f>D20-F20</f>
        <v>-440</v>
      </c>
      <c r="H20" s="5">
        <f>IF((D20&gt;F20),(D20-F20)/F20,IF(D20&lt;F20,-(D20-F20)/F20,IF(D20=F20,0)))</f>
        <v>0.16448598130841122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>Explanation not required, difference less than £500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28.2" thickBot="1" x14ac:dyDescent="0.3">
      <c r="A22" s="6" t="s">
        <v>5</v>
      </c>
      <c r="D22" s="21">
        <f>D10+D12+D14-D16-D18-D20</f>
        <v>2501</v>
      </c>
      <c r="F22" s="21">
        <f>F10+F12+F14-F16-F18-F20</f>
        <v>1988</v>
      </c>
      <c r="G22" s="4">
        <f>D22-F22</f>
        <v>513</v>
      </c>
      <c r="H22" s="5">
        <f>IF((D22&gt;F22),(D22-F22)/F22,IF(D22&lt;F22,-(D22-F22)/F22,IF(D22=F22,0)))</f>
        <v>0.25804828973843058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">
        <v>25</v>
      </c>
      <c r="O22" s="34" t="s">
        <v>23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N23" s="35"/>
      <c r="O23" s="35"/>
    </row>
    <row r="24" spans="1:23" ht="28.2" thickBot="1" x14ac:dyDescent="0.3">
      <c r="A24" s="26" t="s">
        <v>9</v>
      </c>
      <c r="B24" s="26"/>
      <c r="C24" s="26"/>
      <c r="D24" s="7">
        <v>2501</v>
      </c>
      <c r="F24" s="7">
        <v>1988</v>
      </c>
      <c r="G24" s="4">
        <f>D24-F24</f>
        <v>513</v>
      </c>
      <c r="H24" s="5">
        <f>IF((D24&gt;F24),(D24-F24)/F24,IF(D24&lt;F24,-(D24-F24)/F24,IF(D24=F24,0)))</f>
        <v>0.25804828973843058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">
        <v>25</v>
      </c>
      <c r="O24" s="34" t="s">
        <v>23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10832</v>
      </c>
      <c r="F26" s="7">
        <v>10722</v>
      </c>
      <c r="G26" s="4">
        <f>D26-F26</f>
        <v>110</v>
      </c>
      <c r="H26" s="5">
        <f>IF((D26&gt;F26),(D26-F26)/F26,IF(D26&lt;F26,-(D26-F26)/F26,IF(D26=F26,0)))</f>
        <v>1.0259279985077412E-2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60ED-D7FB-48D1-981C-E30AF25ED16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Sheet1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Victoria Spiers</cp:lastModifiedBy>
  <dcterms:created xsi:type="dcterms:W3CDTF">2012-07-11T10:01:28Z</dcterms:created>
  <dcterms:modified xsi:type="dcterms:W3CDTF">2026-04-24T11:39:30Z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