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34" documentId="8_{9455E6CB-7EA7-479C-B946-11E4BA96378C}" xr6:coauthVersionLast="47" xr6:coauthVersionMax="47" xr10:uidLastSave="{01A82240-643E-4017-B4D9-366EF8D059CA}"/>
  <bookViews>
    <workbookView xWindow="-108" yWindow="-108" windowWidth="23256" windowHeight="1245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H26" i="1"/>
  <c r="L26" i="1" s="1"/>
  <c r="N26" i="1" s="1"/>
  <c r="H24" i="1"/>
  <c r="K24" i="1" s="1"/>
  <c r="H20" i="1"/>
  <c r="K20" i="1" s="1"/>
  <c r="H18" i="1"/>
  <c r="L18" i="1" s="1"/>
  <c r="H16" i="1"/>
  <c r="L16" i="1" s="1"/>
  <c r="H14" i="1"/>
  <c r="L14" i="1" s="1"/>
  <c r="N14" i="1" s="1"/>
  <c r="H12" i="1"/>
  <c r="L12" i="1" s="1"/>
  <c r="M28" i="1"/>
  <c r="M26" i="1"/>
  <c r="M24" i="1"/>
  <c r="G28" i="1"/>
  <c r="G26" i="1"/>
  <c r="G24" i="1"/>
  <c r="G20" i="1"/>
  <c r="M20" i="1"/>
  <c r="G18" i="1"/>
  <c r="M18" i="1"/>
  <c r="G16" i="1"/>
  <c r="M16" i="1"/>
  <c r="G14" i="1"/>
  <c r="M14" i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L24" i="1"/>
  <c r="N24" i="1" s="1"/>
  <c r="K28" i="1"/>
  <c r="N10" i="1"/>
  <c r="K18" i="1"/>
  <c r="K26" i="1"/>
  <c r="N18" i="1" l="1"/>
  <c r="N16" i="1"/>
  <c r="N12" i="1"/>
  <c r="I22" i="1"/>
  <c r="N28" i="1"/>
  <c r="K16" i="1"/>
  <c r="K14" i="1"/>
  <c r="K12" i="1"/>
  <c r="J22" i="1"/>
  <c r="G22" i="1"/>
  <c r="M22" i="1" s="1"/>
  <c r="H22" i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<sst xmlns="http://schemas.openxmlformats.org/spreadsheetml/2006/main" count="28" uniqueCount="24">
  <si>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</si>
  <si>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</si>
  <si>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</si>
  <si>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</si>
  <si>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</si>
  <si>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</si>
  <si>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</si>
  <si>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</si>
  <si>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</si>
  <si>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</si>
  <si>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</si>
  <si>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</si>
  <si>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</si>
  <si>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</si>
  <si>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</si>
  <si>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</si>
  <si>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</si>
  <si>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</si>
  <si>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</si>
  <si>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</si>
  <si>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</si>
  <si>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</si>
  <si>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Name of smaller authority: Parham Parish Council</t>
  </si>
  <si>
    <t>The balance carried forward for YE 31.03.25 is lower due to the purchase of a new laptop for the clerk (at a cost of £417), as the original one (bought in 2017) broke, this was a unforseen expenditure so general reserves had to be utilised. The reserves have been topped up again for the 2025/26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</si>
</sst>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9" workbookViewId="0">
      <selection activeCell="C29" sqref="C29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16384" width="9.109375" style="2"/>
  </cols>
  <sheetData>
    <row r="1" spans="1:15" ht="17.399999999999999" x14ac:dyDescent="0.25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6" x14ac:dyDescent="0.25">
      <c r="A2" s="22" t="s">
        <v>22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14</v>
      </c>
    </row>
    <row r="4" spans="1:15" ht="79.5" customHeight="1" x14ac:dyDescent="0.25">
      <c r="A4" s="23" t="s">
        <v>19</v>
      </c>
      <c r="B4" s="24"/>
      <c r="C4" s="24"/>
      <c r="D4" s="24"/>
      <c r="E4" s="24"/>
      <c r="F4" s="24"/>
      <c r="G4" s="24"/>
      <c r="H4" s="24"/>
    </row>
    <row r="5" spans="1:15" x14ac:dyDescent="0.25">
      <c r="A5" s="1" t="s">
        <v>16</v>
      </c>
    </row>
    <row r="6" spans="1:15" x14ac:dyDescent="0.25">
      <c r="A6" s="17"/>
      <c r="D6" s="3"/>
      <c r="F6" s="3"/>
      <c r="O6" s="16"/>
    </row>
    <row r="7" spans="1:15" ht="55.2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8" t="s">
        <v>11</v>
      </c>
      <c r="M7" s="29"/>
      <c r="N7" s="20" t="s">
        <v>15</v>
      </c>
      <c r="O7" s="19" t="s">
        <v>21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17</v>
      </c>
      <c r="M8" s="18" t="s">
        <v>18</v>
      </c>
      <c r="O8" s="11"/>
    </row>
    <row r="9" spans="1:15" ht="14.4" thickBot="1" x14ac:dyDescent="0.3">
      <c r="D9" s="3"/>
      <c r="E9" s="3"/>
      <c r="O9" s="11"/>
    </row>
    <row r="10" spans="1:15" ht="30" customHeight="1" thickBot="1" x14ac:dyDescent="0.3">
      <c r="A10" s="27" t="s">
        <v>2</v>
      </c>
      <c r="B10" s="27"/>
      <c r="C10" s="27"/>
      <c r="D10" s="7">
        <v>2593</v>
      </c>
      <c r="F10" s="7">
        <v>3428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30" t="s">
        <v>12</v>
      </c>
      <c r="B12" s="31"/>
      <c r="C12" s="32"/>
      <c r="D12" s="7">
        <v>5823</v>
      </c>
      <c r="F12" s="7">
        <v>5907</v>
      </c>
      <c r="G12" s="4">
        <f>D12-F12</f>
        <v>-84</v>
      </c>
      <c r="H12" s="5">
        <f>IF((D12&gt;F12),(D12-F12)/F12,IF(D12&lt;F12,-(D12-F12)/F12,IF(D12=F12,0)))</f>
        <v>1.4220416455053326E-2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14.4" thickBot="1" x14ac:dyDescent="0.3">
      <c r="A14" s="25" t="s">
        <v>3</v>
      </c>
      <c r="B14" s="25"/>
      <c r="C14" s="25"/>
      <c r="D14" s="7">
        <v>260</v>
      </c>
      <c r="F14" s="7">
        <v>225</v>
      </c>
      <c r="G14" s="4">
        <f>D14-F14</f>
        <v>35</v>
      </c>
      <c r="H14" s="5">
        <f>IF((D14&gt;F14),(D14-F14)/F14,IF(D14&lt;F14,-(D14-F14)/F14,IF(D14=F14,0)))</f>
        <v>0.15555555555555556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>Explanation not required, difference less than £500</v>
      </c>
      <c r="O14" s="12"/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5" t="s">
        <v>4</v>
      </c>
      <c r="B16" s="25"/>
      <c r="C16" s="25"/>
      <c r="D16" s="7">
        <v>4013</v>
      </c>
      <c r="F16" s="7">
        <v>3834</v>
      </c>
      <c r="G16" s="4">
        <f>D16-F16</f>
        <v>179</v>
      </c>
      <c r="H16" s="5">
        <f>IF((D16&gt;F16),(D16-F16)/F16,IF(D16&lt;F16,-(D16-F16)/F16,IF(D16=F16,0)))</f>
        <v>4.6687532603025564E-2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5" t="s">
        <v>7</v>
      </c>
      <c r="B18" s="25"/>
      <c r="C18" s="25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14.4" thickBot="1" x14ac:dyDescent="0.3">
      <c r="A20" s="25" t="s">
        <v>13</v>
      </c>
      <c r="B20" s="25"/>
      <c r="C20" s="25"/>
      <c r="D20" s="7">
        <v>2675</v>
      </c>
      <c r="F20" s="7">
        <v>3133</v>
      </c>
      <c r="G20" s="4">
        <f>D20-F20</f>
        <v>-458</v>
      </c>
      <c r="H20" s="5">
        <f>IF((D20&gt;F20),(D20-F20)/F20,IF(D20&lt;F20,-(D20-F20)/F20,IF(D20=F20,0)))</f>
        <v>0.14618576444302586</v>
      </c>
      <c r="I20" s="2">
        <f>IF(D20-F20&lt;500,0,IF(D20-F20&gt;500,1,IF(D20-F20=500,1)))</f>
        <v>0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55.8" thickBot="1" x14ac:dyDescent="0.3">
      <c r="A22" s="6" t="s">
        <v>5</v>
      </c>
      <c r="D22" s="7">
        <v>1988</v>
      </c>
      <c r="F22" s="7">
        <v>2593</v>
      </c>
      <c r="G22" s="4">
        <f>D22-F22</f>
        <v>-605</v>
      </c>
      <c r="H22" s="5">
        <f>IF((D22&gt;F22),(D22-F22)/F22,IF(D22&lt;F22,-(D22-F22)/F22,IF(D22=F22,0)))</f>
        <v>0.23332047821056692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23</v>
      </c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55.8" thickBot="1" x14ac:dyDescent="0.3">
      <c r="A24" s="25" t="s">
        <v>9</v>
      </c>
      <c r="B24" s="25"/>
      <c r="C24" s="25"/>
      <c r="D24" s="7">
        <v>1988</v>
      </c>
      <c r="F24" s="7">
        <v>2593</v>
      </c>
      <c r="G24" s="4">
        <f>D24-F24</f>
        <v>-605</v>
      </c>
      <c r="H24" s="5">
        <f>IF((D24&gt;F24),(D24-F24)/F24,IF(D24&lt;F24,-(D24-F24)/F24,IF(D24=F24,0)))</f>
        <v>0.23332047821056692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23</v>
      </c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14.4" thickBot="1" x14ac:dyDescent="0.3">
      <c r="A26" s="25" t="s">
        <v>8</v>
      </c>
      <c r="B26" s="25"/>
      <c r="C26" s="25"/>
      <c r="D26" s="7">
        <v>10722</v>
      </c>
      <c r="F26" s="7">
        <v>9722</v>
      </c>
      <c r="G26" s="4">
        <f>D26-F26</f>
        <v>1000</v>
      </c>
      <c r="H26" s="5">
        <f>IF((D26&gt;F26),(D26-F26)/F26,IF(D26&lt;F26,-(D26-F26)/F26,IF(D26=F26,0)))</f>
        <v>0.10285949393128986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5" t="s">
        <v>6</v>
      </c>
      <c r="B28" s="25"/>
      <c r="C28" s="25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1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1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3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Victoria Spiers</cp:lastModifiedBy>
  <dcterms:created xsi:type="dcterms:W3CDTF">2012-07-11T10:01:28Z</dcterms:created>
  <dcterms:modified xsi:type="dcterms:W3CDTF">2025-04-23T10:26:50Z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